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3ER TRIMESTRE 2017\LEY DE DISCIPLINA FINANCIERA\"/>
    </mc:Choice>
  </mc:AlternateContent>
  <bookViews>
    <workbookView xWindow="0" yWindow="0" windowWidth="16392" windowHeight="5664" firstSheet="1" activeTab="1"/>
  </bookViews>
  <sheets>
    <sheet name="Hoja1" sheetId="2" state="hidden" r:id="rId1"/>
    <sheet name="F5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F6" i="3"/>
  <c r="H6" i="3"/>
  <c r="D8" i="3"/>
  <c r="F8" i="3"/>
  <c r="H8" i="3"/>
  <c r="D9" i="3"/>
  <c r="F9" i="3"/>
  <c r="H9" i="3"/>
  <c r="D10" i="3"/>
  <c r="F10" i="3"/>
  <c r="H10" i="3"/>
  <c r="D11" i="3"/>
  <c r="F11" i="3"/>
  <c r="H11" i="3"/>
  <c r="C13" i="3"/>
  <c r="E13" i="3"/>
  <c r="G13" i="3"/>
  <c r="H13" i="3" s="1"/>
  <c r="D14" i="3"/>
  <c r="D13" i="3" s="1"/>
  <c r="F14" i="3"/>
  <c r="F13" i="3" s="1"/>
  <c r="H14" i="3"/>
  <c r="D15" i="3"/>
  <c r="F15" i="3"/>
  <c r="H15" i="3"/>
  <c r="D16" i="3"/>
  <c r="F16" i="3"/>
  <c r="H16" i="3"/>
  <c r="D19" i="3"/>
  <c r="F19" i="3"/>
  <c r="H19" i="3"/>
  <c r="D22" i="3"/>
  <c r="F22" i="3"/>
  <c r="H22" i="3"/>
  <c r="D23" i="3"/>
  <c r="F23" i="3"/>
  <c r="H23" i="3"/>
  <c r="C25" i="3"/>
  <c r="E25" i="3"/>
  <c r="G25" i="3"/>
  <c r="H25" i="3" s="1"/>
  <c r="D26" i="3"/>
  <c r="F26" i="3"/>
  <c r="F25" i="3" s="1"/>
  <c r="H26" i="3"/>
  <c r="D28" i="3"/>
  <c r="D25" i="3" s="1"/>
  <c r="F28" i="3"/>
  <c r="H28" i="3"/>
  <c r="D30" i="3"/>
  <c r="F30" i="3"/>
  <c r="H30" i="3"/>
  <c r="D32" i="3"/>
  <c r="F32" i="3"/>
  <c r="H32" i="3"/>
  <c r="H59" i="3" l="1"/>
  <c r="H54" i="3"/>
  <c r="H45" i="3"/>
  <c r="H44" i="3"/>
  <c r="H34" i="3"/>
  <c r="C50" i="3"/>
  <c r="E62" i="3"/>
  <c r="E55" i="3"/>
  <c r="E50" i="3"/>
  <c r="E41" i="3"/>
  <c r="E37" i="3"/>
  <c r="E60" i="3" l="1"/>
  <c r="E65" i="3" s="1"/>
  <c r="C41" i="3"/>
  <c r="G70" i="3" l="1"/>
  <c r="F70" i="3"/>
  <c r="E70" i="3"/>
  <c r="D70" i="3"/>
  <c r="C70" i="3"/>
  <c r="G62" i="3"/>
  <c r="F62" i="3"/>
  <c r="D62" i="3"/>
  <c r="C62" i="3"/>
  <c r="F59" i="3"/>
  <c r="D59" i="3"/>
  <c r="G55" i="3"/>
  <c r="F55" i="3"/>
  <c r="C55" i="3"/>
  <c r="D55" i="3" s="1"/>
  <c r="F54" i="3"/>
  <c r="F50" i="3" s="1"/>
  <c r="D54" i="3"/>
  <c r="D50" i="3" s="1"/>
  <c r="G50" i="3"/>
  <c r="H50" i="3" s="1"/>
  <c r="C60" i="3"/>
  <c r="F45" i="3"/>
  <c r="D45" i="3"/>
  <c r="F44" i="3"/>
  <c r="D44" i="3"/>
  <c r="G41" i="3"/>
  <c r="H41" i="3" s="1"/>
  <c r="F34" i="3"/>
  <c r="D34" i="3"/>
  <c r="F41" i="3" l="1"/>
  <c r="F60" i="3" s="1"/>
  <c r="H55" i="3"/>
  <c r="H62" i="3"/>
  <c r="H70" i="3"/>
  <c r="G60" i="3"/>
  <c r="H60" i="3" s="1"/>
  <c r="G37" i="3"/>
  <c r="C37" i="3"/>
  <c r="C65" i="3" s="1"/>
  <c r="D41" i="3"/>
  <c r="D60" i="3" s="1"/>
  <c r="F37" i="3" l="1"/>
  <c r="F65" i="3" s="1"/>
  <c r="H37" i="3"/>
  <c r="G65" i="3"/>
  <c r="H65" i="3" s="1"/>
  <c r="D37" i="3"/>
  <c r="D65" i="3" s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<sst xmlns="http://schemas.openxmlformats.org/spreadsheetml/2006/main" count="72" uniqueCount="72">
  <si>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</si>
  <si>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</si>
  <si>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</si>
  <si>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</si>
  <si>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</si>
  <si>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</si>
  <si>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</si>
  <si>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</si>
  <si>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</si>
  <si>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</si>
  <si>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</si>
  <si>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</si>
  <si>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</si>
  <si>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</si>
  <si>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</si>
  <si>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</si>
  <si>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</si>
  <si>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</si>
  <si>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</si>
  <si>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</si>
  <si>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</si>
  <si>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</si>
  <si>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</si>
  <si>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</si>
  <si>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</si>
  <si>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</si>
  <si>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</si>
  <si>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</si>
  <si>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</si>
  <si>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</si>
  <si>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</si>
  <si>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</si>
  <si>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</si>
  <si>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</si>
  <si>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</si>
  <si>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</si>
  <si>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</si>
  <si>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</si>
  <si>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</si>
  <si>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</si>
  <si>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</si>
  <si>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</si>
  <si>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</si>
  <si>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</si>
  <si>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</si>
  <si>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</si>
  <si>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</si>
  <si>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</si>
  <si>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</si>
  <si>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</si>
  <si>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</si>
  <si>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</si>
  <si>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</si>
  <si>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</si>
  <si>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</si>
  <si>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</si>
  <si>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</si>
  <si>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</si>
  <si>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</si>
  <si>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</si>
  <si>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</si>
  <si>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</si>
  <si>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</si>
  <si>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</si>
  <si>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</si>
  <si>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</si>
  <si>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</si>
  <si>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</si>
  <si>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</si>
  <si>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</si>
  <si>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</si>
  <si>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LEÓN
Estado Analítico de Ingresos Detallado - LDF
Del 1 de enero al 30 de septiembre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</si>
</sst>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2" fillId="0" borderId="6" xfId="0" applyFont="1" applyFill="1" applyBorder="1" applyAlignment="1">
      <alignment horizontal="left" vertical="center" indent="2"/>
    </xf>
    <xf numFmtId="4" fontId="2" fillId="0" borderId="6" xfId="0" applyNumberFormat="1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49" fontId="2" fillId="0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/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/>
    </xf>
    <xf numFmtId="4" fontId="4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justify" vertical="center"/>
    </xf>
    <xf numFmtId="4" fontId="2" fillId="0" borderId="5" xfId="0" applyNumberFormat="1" applyFont="1" applyFill="1" applyBorder="1" applyAlignment="1">
      <alignment vertical="center"/>
    </xf>
    <xf numFmtId="0" fontId="2" fillId="0" borderId="0" xfId="0" quotePrefix="1" applyFont="1"/>
    <xf numFmtId="43" fontId="2" fillId="0" borderId="0" xfId="2" applyFont="1"/>
    <xf numFmtId="4" fontId="6" fillId="0" borderId="6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0</xdr:row>
      <xdr:rowOff>0</xdr:rowOff>
    </xdr:from>
    <xdr:to>
      <xdr:col>1</xdr:col>
      <xdr:colOff>1344102</xdr:colOff>
      <xdr:row>1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0"/>
          <a:ext cx="1351722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0"/>
  </cols>
  <sheetData>
    <row r="1" spans="1:2" x14ac:dyDescent="0.2">
      <c r="A1" s="9"/>
      <c r="B1" s="9"/>
    </row>
    <row r="2020" spans="1:1" x14ac:dyDescent="0.2">
      <c r="A2020" s="11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zoomScaleNormal="11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baseColWidth="10" defaultColWidth="12" defaultRowHeight="10.199999999999999" x14ac:dyDescent="0.2"/>
  <cols>
    <col min="1" max="1" width="7" style="1" bestFit="1" customWidth="1"/>
    <col min="2" max="2" width="72" style="1" customWidth="1"/>
    <col min="3" max="8" width="16.77734375" style="1" customWidth="1"/>
    <col min="9" max="9" width="1.33203125" style="1" bestFit="1" customWidth="1"/>
    <col min="10" max="10" width="12" style="1"/>
    <col min="11" max="11" width="15.6640625" style="1" customWidth="1"/>
    <col min="12" max="16384" width="12" style="1"/>
  </cols>
  <sheetData>
    <row r="1" spans="1:11" ht="50.4" customHeight="1" x14ac:dyDescent="0.2">
      <c r="B1" s="31" t="s">
        <v>71</v>
      </c>
      <c r="C1" s="32"/>
      <c r="D1" s="32"/>
      <c r="E1" s="32"/>
      <c r="F1" s="32"/>
      <c r="G1" s="32"/>
      <c r="H1" s="33"/>
    </row>
    <row r="2" spans="1:11" x14ac:dyDescent="0.2">
      <c r="B2" s="2"/>
      <c r="C2" s="34" t="s">
        <v>0</v>
      </c>
      <c r="D2" s="34"/>
      <c r="E2" s="34"/>
      <c r="F2" s="34"/>
      <c r="G2" s="34"/>
      <c r="H2" s="3"/>
    </row>
    <row r="3" spans="1:11" ht="20.399999999999999" x14ac:dyDescent="0.2">
      <c r="B3" s="4" t="s">
        <v>1</v>
      </c>
      <c r="C3" s="6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4" t="s">
        <v>7</v>
      </c>
    </row>
    <row r="4" spans="1:11" ht="5.0999999999999996" customHeight="1" x14ac:dyDescent="0.2">
      <c r="B4" s="7"/>
      <c r="C4" s="8"/>
      <c r="D4" s="8"/>
      <c r="E4" s="8"/>
      <c r="F4" s="8"/>
      <c r="G4" s="8"/>
      <c r="H4" s="8"/>
    </row>
    <row r="5" spans="1:11" x14ac:dyDescent="0.2">
      <c r="B5" s="20" t="s">
        <v>8</v>
      </c>
      <c r="C5" s="13"/>
      <c r="D5" s="13"/>
      <c r="E5" s="13"/>
      <c r="F5" s="13"/>
      <c r="G5" s="13"/>
      <c r="H5" s="13"/>
    </row>
    <row r="6" spans="1:11" x14ac:dyDescent="0.2">
      <c r="B6" s="18" t="s">
        <v>9</v>
      </c>
      <c r="C6" s="13">
        <v>1147065861.5699997</v>
      </c>
      <c r="D6" s="13">
        <f>+E6-C6</f>
        <v>0.43000030517578125</v>
      </c>
      <c r="E6" s="28">
        <v>1147065862</v>
      </c>
      <c r="F6" s="13">
        <f>+G6</f>
        <v>916922108.26999998</v>
      </c>
      <c r="G6" s="13">
        <v>916922108.26999998</v>
      </c>
      <c r="H6" s="13">
        <f>+G6-C6</f>
        <v>-230143753.29999971</v>
      </c>
    </row>
    <row r="7" spans="1:11" x14ac:dyDescent="0.2">
      <c r="B7" s="18" t="s">
        <v>10</v>
      </c>
      <c r="C7" s="13"/>
      <c r="D7" s="13"/>
      <c r="E7" s="28"/>
      <c r="F7" s="13"/>
      <c r="G7" s="13"/>
      <c r="H7" s="13"/>
    </row>
    <row r="8" spans="1:11" x14ac:dyDescent="0.2">
      <c r="B8" s="18" t="s">
        <v>11</v>
      </c>
      <c r="C8" s="13">
        <v>94710.000000000015</v>
      </c>
      <c r="D8" s="13">
        <f>+E8-C8</f>
        <v>0</v>
      </c>
      <c r="E8" s="28">
        <v>94710.000000000015</v>
      </c>
      <c r="F8" s="13">
        <f>+G8</f>
        <v>70279.98</v>
      </c>
      <c r="G8" s="13">
        <v>70279.98</v>
      </c>
      <c r="H8" s="13">
        <f>+G8-C8</f>
        <v>-24430.020000000019</v>
      </c>
    </row>
    <row r="9" spans="1:11" x14ac:dyDescent="0.2">
      <c r="B9" s="18" t="s">
        <v>12</v>
      </c>
      <c r="C9" s="13">
        <v>310602335.37</v>
      </c>
      <c r="D9" s="13">
        <f>+E9-C9</f>
        <v>-0.37000000476837158</v>
      </c>
      <c r="E9" s="28">
        <v>310602335</v>
      </c>
      <c r="F9" s="13">
        <f>+G9</f>
        <v>233606150.77000001</v>
      </c>
      <c r="G9" s="13">
        <v>233606150.77000001</v>
      </c>
      <c r="H9" s="13">
        <f>+G9-C9</f>
        <v>-76996184.599999994</v>
      </c>
    </row>
    <row r="10" spans="1:11" x14ac:dyDescent="0.2">
      <c r="B10" s="18" t="s">
        <v>13</v>
      </c>
      <c r="C10" s="13">
        <v>56415852.259999998</v>
      </c>
      <c r="D10" s="13">
        <f>+E10-C10</f>
        <v>22380053.80999998</v>
      </c>
      <c r="E10" s="28">
        <v>78795906.069999978</v>
      </c>
      <c r="F10" s="13">
        <f>+G10</f>
        <v>79342390.489999995</v>
      </c>
      <c r="G10" s="13">
        <v>79342390.489999995</v>
      </c>
      <c r="H10" s="13">
        <f>+G10-C10</f>
        <v>22926538.229999997</v>
      </c>
    </row>
    <row r="11" spans="1:11" x14ac:dyDescent="0.2">
      <c r="B11" s="18" t="s">
        <v>14</v>
      </c>
      <c r="C11" s="13">
        <v>182380588.81</v>
      </c>
      <c r="D11" s="13">
        <f>+E11-C11</f>
        <v>15561772.299999982</v>
      </c>
      <c r="E11" s="28">
        <v>197942361.10999998</v>
      </c>
      <c r="F11" s="13">
        <f>+G11</f>
        <v>140447779.81</v>
      </c>
      <c r="G11" s="13">
        <v>140447779.81</v>
      </c>
      <c r="H11" s="13">
        <f>+G11-C11</f>
        <v>-41932809</v>
      </c>
    </row>
    <row r="12" spans="1:11" x14ac:dyDescent="0.2">
      <c r="B12" s="18" t="s">
        <v>15</v>
      </c>
      <c r="C12" s="13"/>
      <c r="D12" s="13"/>
      <c r="E12" s="28"/>
      <c r="F12" s="13"/>
      <c r="G12" s="13"/>
      <c r="H12" s="13"/>
    </row>
    <row r="13" spans="1:11" x14ac:dyDescent="0.2">
      <c r="B13" s="23" t="s">
        <v>16</v>
      </c>
      <c r="C13" s="21">
        <f>SUM(C14:C24)</f>
        <v>1737440971.0900002</v>
      </c>
      <c r="D13" s="21">
        <f t="shared" ref="D13:G13" si="0">SUM(D14:D24)</f>
        <v>54360067.239999838</v>
      </c>
      <c r="E13" s="29">
        <f>SUM(E14:E24)</f>
        <v>1791801038.3299999</v>
      </c>
      <c r="F13" s="21">
        <f t="shared" si="0"/>
        <v>1613448516.6999998</v>
      </c>
      <c r="G13" s="21">
        <f t="shared" si="0"/>
        <v>1613448516.6999998</v>
      </c>
      <c r="H13" s="21">
        <f>+G13-C13</f>
        <v>-123992454.39000034</v>
      </c>
      <c r="I13" s="14"/>
      <c r="J13" s="14"/>
      <c r="K13" s="17"/>
    </row>
    <row r="14" spans="1:11" x14ac:dyDescent="0.2">
      <c r="A14" s="16"/>
      <c r="B14" s="12" t="s">
        <v>17</v>
      </c>
      <c r="C14" s="13">
        <v>1393288345.0900002</v>
      </c>
      <c r="D14" s="13">
        <f>+E14-C14</f>
        <v>27469340.639999866</v>
      </c>
      <c r="E14" s="13">
        <v>1420757685.73</v>
      </c>
      <c r="F14" s="13">
        <f>+G14</f>
        <v>1302491516.78</v>
      </c>
      <c r="G14" s="13">
        <v>1302491516.78</v>
      </c>
      <c r="H14" s="13">
        <f>+G14-C14</f>
        <v>-90796828.310000181</v>
      </c>
      <c r="K14" s="17"/>
    </row>
    <row r="15" spans="1:11" x14ac:dyDescent="0.2">
      <c r="A15" s="16"/>
      <c r="B15" s="12" t="s">
        <v>18</v>
      </c>
      <c r="C15" s="13">
        <v>17108657.000000004</v>
      </c>
      <c r="D15" s="13">
        <f>+E15-C15</f>
        <v>1988.4299999959767</v>
      </c>
      <c r="E15" s="13">
        <v>17110645.43</v>
      </c>
      <c r="F15" s="13">
        <f>+G15</f>
        <v>15192564.26</v>
      </c>
      <c r="G15" s="13">
        <v>15192564.26</v>
      </c>
      <c r="H15" s="13">
        <f>+G15-C15</f>
        <v>-1916092.7400000039</v>
      </c>
      <c r="K15" s="17"/>
    </row>
    <row r="16" spans="1:11" x14ac:dyDescent="0.2">
      <c r="A16" s="16"/>
      <c r="B16" s="12" t="s">
        <v>19</v>
      </c>
      <c r="C16" s="13">
        <v>117219339</v>
      </c>
      <c r="D16" s="13">
        <f>+E16-C16</f>
        <v>5632569.0799999833</v>
      </c>
      <c r="E16" s="13">
        <v>122851908.07999998</v>
      </c>
      <c r="F16" s="13">
        <f>+G16</f>
        <v>105898167.98000002</v>
      </c>
      <c r="G16" s="13">
        <v>105898167.98000002</v>
      </c>
      <c r="H16" s="13">
        <f>+G16-C16</f>
        <v>-11321171.019999981</v>
      </c>
    </row>
    <row r="17" spans="1:10" x14ac:dyDescent="0.2">
      <c r="B17" s="12" t="s">
        <v>20</v>
      </c>
      <c r="C17" s="13"/>
      <c r="D17" s="13"/>
      <c r="E17" s="13"/>
      <c r="F17" s="13"/>
      <c r="G17" s="13"/>
      <c r="H17" s="13"/>
    </row>
    <row r="18" spans="1:10" s="14" customFormat="1" x14ac:dyDescent="0.2">
      <c r="B18" s="12" t="s">
        <v>21</v>
      </c>
      <c r="C18" s="13"/>
      <c r="D18" s="13"/>
      <c r="E18" s="13"/>
      <c r="F18" s="13"/>
      <c r="G18" s="13"/>
      <c r="H18" s="13"/>
      <c r="J18" s="15"/>
    </row>
    <row r="19" spans="1:10" x14ac:dyDescent="0.2">
      <c r="A19" s="16"/>
      <c r="B19" s="12" t="s">
        <v>22</v>
      </c>
      <c r="C19" s="13">
        <v>1557865</v>
      </c>
      <c r="D19" s="13">
        <f>+E19-C19</f>
        <v>247535.91000000015</v>
      </c>
      <c r="E19" s="13">
        <v>1805400.9100000001</v>
      </c>
      <c r="F19" s="13">
        <f>+G19</f>
        <v>1682183.37</v>
      </c>
      <c r="G19" s="13">
        <v>1682183.37</v>
      </c>
      <c r="H19" s="13">
        <f>+G19-C19</f>
        <v>124318.37000000011</v>
      </c>
    </row>
    <row r="20" spans="1:10" x14ac:dyDescent="0.2">
      <c r="B20" s="12" t="s">
        <v>23</v>
      </c>
      <c r="C20" s="13"/>
      <c r="D20" s="13"/>
      <c r="E20" s="13"/>
      <c r="F20" s="13"/>
      <c r="G20" s="13"/>
      <c r="H20" s="13"/>
    </row>
    <row r="21" spans="1:10" x14ac:dyDescent="0.2">
      <c r="B21" s="12" t="s">
        <v>24</v>
      </c>
      <c r="C21" s="13"/>
      <c r="D21" s="13"/>
      <c r="E21" s="13"/>
      <c r="F21" s="13"/>
      <c r="G21" s="13"/>
      <c r="H21" s="13"/>
    </row>
    <row r="22" spans="1:10" x14ac:dyDescent="0.2">
      <c r="A22" s="16"/>
      <c r="B22" s="12" t="s">
        <v>25</v>
      </c>
      <c r="C22" s="13">
        <v>50275099</v>
      </c>
      <c r="D22" s="13">
        <f>+E22-C22</f>
        <v>86011.04999999702</v>
      </c>
      <c r="E22" s="13">
        <v>50361110.049999997</v>
      </c>
      <c r="F22" s="13">
        <f>+G22</f>
        <v>39488383.310000002</v>
      </c>
      <c r="G22" s="13">
        <v>39488383.310000002</v>
      </c>
      <c r="H22" s="13">
        <f>+G22-C22</f>
        <v>-10786715.689999998</v>
      </c>
    </row>
    <row r="23" spans="1:10" x14ac:dyDescent="0.2">
      <c r="B23" s="12" t="s">
        <v>26</v>
      </c>
      <c r="C23" s="13">
        <v>157991666</v>
      </c>
      <c r="D23" s="13">
        <f>+E23-C23</f>
        <v>20922622.129999995</v>
      </c>
      <c r="E23" s="13">
        <v>178914288.13</v>
      </c>
      <c r="F23" s="13">
        <f>+G23</f>
        <v>148695701</v>
      </c>
      <c r="G23" s="13">
        <v>148695701</v>
      </c>
      <c r="H23" s="13">
        <f>+G23-C23</f>
        <v>-9295965</v>
      </c>
    </row>
    <row r="24" spans="1:10" x14ac:dyDescent="0.2">
      <c r="B24" s="12" t="s">
        <v>27</v>
      </c>
      <c r="C24" s="13"/>
      <c r="D24" s="13"/>
      <c r="E24" s="13"/>
      <c r="F24" s="13"/>
      <c r="G24" s="13"/>
      <c r="H24" s="13"/>
    </row>
    <row r="25" spans="1:10" x14ac:dyDescent="0.2">
      <c r="B25" s="23" t="s">
        <v>28</v>
      </c>
      <c r="C25" s="21">
        <f>SUM(C26:C30)</f>
        <v>25282521.999999996</v>
      </c>
      <c r="D25" s="21">
        <f t="shared" ref="D25:G25" si="1">SUM(D26:D30)</f>
        <v>-1468513.2399999956</v>
      </c>
      <c r="E25" s="21">
        <f t="shared" si="1"/>
        <v>23814008.760000002</v>
      </c>
      <c r="F25" s="21">
        <f t="shared" si="1"/>
        <v>25766781.579999994</v>
      </c>
      <c r="G25" s="21">
        <f t="shared" si="1"/>
        <v>25766781.579999994</v>
      </c>
      <c r="H25" s="21">
        <f>+G25-C25</f>
        <v>484259.57999999821</v>
      </c>
    </row>
    <row r="26" spans="1:10" x14ac:dyDescent="0.2">
      <c r="A26" s="16"/>
      <c r="B26" s="12" t="s">
        <v>29</v>
      </c>
      <c r="C26" s="13">
        <v>0</v>
      </c>
      <c r="D26" s="13">
        <f>+E26-C26</f>
        <v>182547.34</v>
      </c>
      <c r="E26" s="13">
        <v>182547.34</v>
      </c>
      <c r="F26" s="13">
        <f>+G26</f>
        <v>339675.74999999994</v>
      </c>
      <c r="G26" s="13">
        <v>339675.74999999994</v>
      </c>
      <c r="H26" s="13">
        <f>+G26-C26</f>
        <v>339675.74999999994</v>
      </c>
    </row>
    <row r="27" spans="1:10" x14ac:dyDescent="0.2">
      <c r="A27" s="16"/>
      <c r="B27" s="12" t="s">
        <v>30</v>
      </c>
      <c r="C27" s="13"/>
      <c r="D27" s="13"/>
      <c r="E27" s="13"/>
      <c r="F27" s="13"/>
      <c r="G27" s="13"/>
      <c r="H27" s="13"/>
    </row>
    <row r="28" spans="1:10" x14ac:dyDescent="0.2">
      <c r="A28" s="16"/>
      <c r="B28" s="12" t="s">
        <v>31</v>
      </c>
      <c r="C28" s="13">
        <v>24562469.999999996</v>
      </c>
      <c r="D28" s="13">
        <f>+E28-C28</f>
        <v>-1633438.2699999958</v>
      </c>
      <c r="E28" s="13">
        <v>22929031.73</v>
      </c>
      <c r="F28" s="13">
        <f>+G28</f>
        <v>24884605.249999996</v>
      </c>
      <c r="G28" s="13">
        <v>24884605.249999996</v>
      </c>
      <c r="H28" s="13">
        <f>+G28-C28</f>
        <v>322135.25</v>
      </c>
    </row>
    <row r="29" spans="1:10" x14ac:dyDescent="0.2">
      <c r="B29" s="12" t="s">
        <v>32</v>
      </c>
      <c r="C29" s="13"/>
      <c r="D29" s="13"/>
      <c r="E29" s="13"/>
      <c r="F29" s="13"/>
      <c r="G29" s="13"/>
      <c r="H29" s="13"/>
    </row>
    <row r="30" spans="1:10" x14ac:dyDescent="0.2">
      <c r="A30" s="16"/>
      <c r="B30" s="12" t="s">
        <v>33</v>
      </c>
      <c r="C30" s="13">
        <v>720052</v>
      </c>
      <c r="D30" s="13">
        <f>+E30-C30</f>
        <v>-17622.309999999823</v>
      </c>
      <c r="E30" s="13">
        <v>702429.69000000018</v>
      </c>
      <c r="F30" s="13">
        <f>+G30</f>
        <v>542500.57999999996</v>
      </c>
      <c r="G30" s="13">
        <v>542500.57999999996</v>
      </c>
      <c r="H30" s="13">
        <f>+G30-C30</f>
        <v>-177551.42000000004</v>
      </c>
    </row>
    <row r="31" spans="1:10" x14ac:dyDescent="0.2">
      <c r="B31" s="18" t="s">
        <v>34</v>
      </c>
      <c r="C31" s="13"/>
      <c r="D31" s="13"/>
      <c r="E31" s="13"/>
      <c r="F31" s="13"/>
      <c r="G31" s="13"/>
      <c r="H31" s="13"/>
    </row>
    <row r="32" spans="1:10" x14ac:dyDescent="0.2">
      <c r="B32" s="18" t="s">
        <v>35</v>
      </c>
      <c r="C32" s="21"/>
      <c r="D32" s="13">
        <f t="shared" ref="D32:F32" si="2">SUM(D33)</f>
        <v>0</v>
      </c>
      <c r="E32" s="13"/>
      <c r="F32" s="13">
        <f t="shared" si="2"/>
        <v>0</v>
      </c>
      <c r="G32" s="13"/>
      <c r="H32" s="13">
        <f>+G32-C32</f>
        <v>0</v>
      </c>
    </row>
    <row r="33" spans="2:8" x14ac:dyDescent="0.2">
      <c r="B33" s="12" t="s">
        <v>36</v>
      </c>
      <c r="C33" s="13"/>
      <c r="D33" s="13"/>
      <c r="E33" s="13"/>
      <c r="F33" s="13"/>
      <c r="G33" s="13"/>
      <c r="H33" s="13"/>
    </row>
    <row r="34" spans="2:8" x14ac:dyDescent="0.2">
      <c r="B34" s="18" t="s">
        <v>37</v>
      </c>
      <c r="C34" s="13"/>
      <c r="D34" s="13">
        <f t="shared" ref="D34:F34" si="3">SUM(D35:D36)</f>
        <v>0</v>
      </c>
      <c r="E34" s="13"/>
      <c r="F34" s="13">
        <f t="shared" si="3"/>
        <v>0</v>
      </c>
      <c r="G34" s="13"/>
      <c r="H34" s="13">
        <f>+G34-C34</f>
        <v>0</v>
      </c>
    </row>
    <row r="35" spans="2:8" x14ac:dyDescent="0.2">
      <c r="B35" s="12" t="s">
        <v>38</v>
      </c>
      <c r="C35" s="13"/>
      <c r="D35" s="13"/>
      <c r="E35" s="13"/>
      <c r="F35" s="13"/>
      <c r="G35" s="13"/>
      <c r="H35" s="13"/>
    </row>
    <row r="36" spans="2:8" x14ac:dyDescent="0.2">
      <c r="B36" s="12" t="s">
        <v>39</v>
      </c>
      <c r="C36" s="13"/>
      <c r="D36" s="13"/>
      <c r="E36" s="13"/>
      <c r="F36" s="13"/>
      <c r="G36" s="13"/>
      <c r="H36" s="13"/>
    </row>
    <row r="37" spans="2:8" x14ac:dyDescent="0.2">
      <c r="B37" s="20" t="s">
        <v>40</v>
      </c>
      <c r="C37" s="21">
        <f>SUM(C6:C13)+C25+C31+C32+C34</f>
        <v>3459282841.0999994</v>
      </c>
      <c r="D37" s="21">
        <f>SUM(D6:D13)+D25+D31+D32+D34</f>
        <v>90833380.170000106</v>
      </c>
      <c r="E37" s="21">
        <f>SUM(E6:E13)+E25+E31+E32+E34</f>
        <v>3550116221.27</v>
      </c>
      <c r="F37" s="21">
        <f>SUM(F6:F13)+F25+F31+F32+F34</f>
        <v>3009604007.5999994</v>
      </c>
      <c r="G37" s="21">
        <f>SUM(G6:G13)+G25+G31+G32+G34</f>
        <v>3009604007.5999994</v>
      </c>
      <c r="H37" s="21">
        <f>+G37-C37</f>
        <v>-449678833.5</v>
      </c>
    </row>
    <row r="38" spans="2:8" x14ac:dyDescent="0.2">
      <c r="B38" s="20" t="s">
        <v>41</v>
      </c>
      <c r="C38" s="13"/>
      <c r="D38" s="13"/>
      <c r="E38" s="13"/>
      <c r="F38" s="13"/>
      <c r="G38" s="13"/>
      <c r="H38" s="13"/>
    </row>
    <row r="39" spans="2:8" ht="5.0999999999999996" customHeight="1" x14ac:dyDescent="0.2">
      <c r="B39" s="22"/>
      <c r="C39" s="13"/>
      <c r="D39" s="13"/>
      <c r="E39" s="13"/>
      <c r="F39" s="13"/>
      <c r="G39" s="13"/>
      <c r="H39" s="13"/>
    </row>
    <row r="40" spans="2:8" x14ac:dyDescent="0.2">
      <c r="B40" s="20" t="s">
        <v>42</v>
      </c>
      <c r="C40" s="13"/>
      <c r="D40" s="13"/>
      <c r="E40" s="13"/>
      <c r="F40" s="13"/>
      <c r="G40" s="13"/>
      <c r="H40" s="13"/>
    </row>
    <row r="41" spans="2:8" x14ac:dyDescent="0.2">
      <c r="B41" s="18" t="s">
        <v>43</v>
      </c>
      <c r="C41" s="21">
        <f>SUM(C42:C49)</f>
        <v>979549785.99999988</v>
      </c>
      <c r="D41" s="21">
        <f t="shared" ref="D41:G41" si="4">SUM(D42:D49)</f>
        <v>101565949.33000013</v>
      </c>
      <c r="E41" s="21">
        <f>SUM(E42:E49)</f>
        <v>1081115735.3299999</v>
      </c>
      <c r="F41" s="21">
        <f t="shared" si="4"/>
        <v>838748745</v>
      </c>
      <c r="G41" s="21">
        <f t="shared" si="4"/>
        <v>838748745</v>
      </c>
      <c r="H41" s="21">
        <f>+G41-C41</f>
        <v>-140801040.99999988</v>
      </c>
    </row>
    <row r="42" spans="2:8" x14ac:dyDescent="0.2">
      <c r="B42" s="12" t="s">
        <v>44</v>
      </c>
      <c r="C42" s="13"/>
      <c r="D42" s="13"/>
      <c r="E42" s="13"/>
      <c r="F42" s="13"/>
      <c r="G42" s="13"/>
      <c r="H42" s="13"/>
    </row>
    <row r="43" spans="2:8" x14ac:dyDescent="0.2">
      <c r="B43" s="12" t="s">
        <v>45</v>
      </c>
      <c r="C43" s="13"/>
      <c r="D43" s="13"/>
      <c r="E43" s="13"/>
      <c r="F43" s="13"/>
      <c r="G43" s="13"/>
      <c r="H43" s="13"/>
    </row>
    <row r="44" spans="2:8" x14ac:dyDescent="0.2">
      <c r="B44" s="12" t="s">
        <v>46</v>
      </c>
      <c r="C44" s="13">
        <v>204867429.99999997</v>
      </c>
      <c r="D44" s="13">
        <f>+E44-C44</f>
        <v>28156255.940000027</v>
      </c>
      <c r="E44" s="13">
        <v>233023685.94</v>
      </c>
      <c r="F44" s="13">
        <f>+G44</f>
        <v>204150564</v>
      </c>
      <c r="G44" s="13">
        <v>204150564</v>
      </c>
      <c r="H44" s="13">
        <f>+G44-C44</f>
        <v>-716865.9999999702</v>
      </c>
    </row>
    <row r="45" spans="2:8" ht="20.399999999999999" x14ac:dyDescent="0.2">
      <c r="B45" s="19" t="s">
        <v>47</v>
      </c>
      <c r="C45" s="13">
        <v>774682355.99999988</v>
      </c>
      <c r="D45" s="13">
        <f>+E45-C45</f>
        <v>73409693.390000105</v>
      </c>
      <c r="E45" s="13">
        <v>848092049.38999999</v>
      </c>
      <c r="F45" s="13">
        <f>+G45</f>
        <v>634598181</v>
      </c>
      <c r="G45" s="13">
        <v>634598181</v>
      </c>
      <c r="H45" s="13">
        <f>+G45-C45</f>
        <v>-140084174.99999988</v>
      </c>
    </row>
    <row r="46" spans="2:8" x14ac:dyDescent="0.2">
      <c r="B46" s="12" t="s">
        <v>48</v>
      </c>
      <c r="C46" s="13"/>
      <c r="D46" s="13"/>
      <c r="E46" s="13"/>
      <c r="F46" s="13"/>
      <c r="G46" s="13"/>
      <c r="H46" s="13"/>
    </row>
    <row r="47" spans="2:8" x14ac:dyDescent="0.2">
      <c r="B47" s="12" t="s">
        <v>49</v>
      </c>
      <c r="C47" s="13"/>
      <c r="D47" s="13"/>
      <c r="E47" s="13"/>
      <c r="F47" s="13"/>
      <c r="G47" s="13"/>
      <c r="H47" s="13"/>
    </row>
    <row r="48" spans="2:8" x14ac:dyDescent="0.2">
      <c r="B48" s="19" t="s">
        <v>50</v>
      </c>
      <c r="C48" s="13"/>
      <c r="D48" s="13"/>
      <c r="E48" s="13"/>
      <c r="F48" s="13"/>
      <c r="G48" s="13"/>
      <c r="H48" s="13"/>
    </row>
    <row r="49" spans="1:8" x14ac:dyDescent="0.2">
      <c r="B49" s="12" t="s">
        <v>51</v>
      </c>
      <c r="C49" s="13"/>
      <c r="D49" s="13"/>
      <c r="E49" s="13"/>
      <c r="F49" s="13"/>
      <c r="G49" s="13"/>
      <c r="H49" s="13"/>
    </row>
    <row r="50" spans="1:8" x14ac:dyDescent="0.2">
      <c r="B50" s="18" t="s">
        <v>52</v>
      </c>
      <c r="C50" s="21">
        <f t="shared" ref="C50:G50" si="5">SUM(C51:C54)</f>
        <v>124895000</v>
      </c>
      <c r="D50" s="21">
        <f t="shared" si="5"/>
        <v>596580582.20999992</v>
      </c>
      <c r="E50" s="21">
        <f>SUM(E51:E54)</f>
        <v>721475582.20999992</v>
      </c>
      <c r="F50" s="21">
        <f t="shared" si="5"/>
        <v>462811122.84999996</v>
      </c>
      <c r="G50" s="21">
        <f t="shared" si="5"/>
        <v>462811122.84999996</v>
      </c>
      <c r="H50" s="21">
        <f>+G50-C50</f>
        <v>337916122.84999996</v>
      </c>
    </row>
    <row r="51" spans="1:8" x14ac:dyDescent="0.2">
      <c r="B51" s="12" t="s">
        <v>53</v>
      </c>
      <c r="C51" s="13"/>
      <c r="D51" s="13"/>
      <c r="E51" s="13"/>
      <c r="F51" s="13"/>
      <c r="G51" s="13"/>
      <c r="H51" s="13"/>
    </row>
    <row r="52" spans="1:8" x14ac:dyDescent="0.2">
      <c r="B52" s="12" t="s">
        <v>54</v>
      </c>
      <c r="C52" s="13"/>
      <c r="D52" s="13"/>
      <c r="E52" s="13"/>
      <c r="F52" s="13"/>
      <c r="G52" s="13"/>
      <c r="H52" s="13"/>
    </row>
    <row r="53" spans="1:8" x14ac:dyDescent="0.2">
      <c r="B53" s="12" t="s">
        <v>55</v>
      </c>
      <c r="C53" s="13"/>
      <c r="D53" s="13"/>
      <c r="E53" s="13"/>
      <c r="F53" s="13"/>
      <c r="G53" s="13"/>
      <c r="H53" s="13"/>
    </row>
    <row r="54" spans="1:8" x14ac:dyDescent="0.2">
      <c r="B54" s="12" t="s">
        <v>56</v>
      </c>
      <c r="C54" s="13">
        <v>124895000</v>
      </c>
      <c r="D54" s="13">
        <f>+E54-C54</f>
        <v>596580582.20999992</v>
      </c>
      <c r="E54" s="13">
        <v>721475582.20999992</v>
      </c>
      <c r="F54" s="13">
        <f>+G54</f>
        <v>462811122.84999996</v>
      </c>
      <c r="G54" s="13">
        <v>462811122.84999996</v>
      </c>
      <c r="H54" s="13">
        <f>+G54-C54</f>
        <v>337916122.84999996</v>
      </c>
    </row>
    <row r="55" spans="1:8" x14ac:dyDescent="0.2">
      <c r="B55" s="18" t="s">
        <v>57</v>
      </c>
      <c r="C55" s="13">
        <f>SUM(C56:C57)</f>
        <v>0</v>
      </c>
      <c r="D55" s="13">
        <f>+E55-C55</f>
        <v>0</v>
      </c>
      <c r="E55" s="13">
        <f>SUM(E56:E57)</f>
        <v>0</v>
      </c>
      <c r="F55" s="13">
        <f t="shared" ref="F55:G55" si="6">SUM(F56:F57)</f>
        <v>0</v>
      </c>
      <c r="G55" s="13">
        <f t="shared" si="6"/>
        <v>0</v>
      </c>
      <c r="H55" s="13">
        <f>+G55-C55</f>
        <v>0</v>
      </c>
    </row>
    <row r="56" spans="1:8" x14ac:dyDescent="0.2">
      <c r="B56" s="12" t="s">
        <v>58</v>
      </c>
      <c r="C56" s="13"/>
      <c r="D56" s="13"/>
      <c r="E56" s="13"/>
      <c r="F56" s="13"/>
      <c r="G56" s="13"/>
      <c r="H56" s="13"/>
    </row>
    <row r="57" spans="1:8" x14ac:dyDescent="0.2">
      <c r="B57" s="12" t="s">
        <v>59</v>
      </c>
      <c r="C57" s="13"/>
      <c r="D57" s="13"/>
      <c r="E57" s="13"/>
      <c r="F57" s="13"/>
      <c r="G57" s="13"/>
      <c r="H57" s="13"/>
    </row>
    <row r="58" spans="1:8" x14ac:dyDescent="0.2">
      <c r="B58" s="18" t="s">
        <v>60</v>
      </c>
      <c r="C58" s="13"/>
      <c r="D58" s="13"/>
      <c r="E58" s="13"/>
      <c r="F58" s="13"/>
      <c r="G58" s="13"/>
      <c r="H58" s="13"/>
    </row>
    <row r="59" spans="1:8" x14ac:dyDescent="0.2">
      <c r="A59" s="26"/>
      <c r="B59" s="18" t="s">
        <v>61</v>
      </c>
      <c r="C59" s="13">
        <v>8150860.3299999991</v>
      </c>
      <c r="D59" s="13">
        <f>+E59-C59</f>
        <v>89281639.520000026</v>
      </c>
      <c r="E59" s="13">
        <v>97432499.850000024</v>
      </c>
      <c r="F59" s="13">
        <f>+G59</f>
        <v>18603302.420000002</v>
      </c>
      <c r="G59" s="13">
        <v>18603302.420000002</v>
      </c>
      <c r="H59" s="13">
        <f>+G59-C59</f>
        <v>10452442.090000004</v>
      </c>
    </row>
    <row r="60" spans="1:8" x14ac:dyDescent="0.2">
      <c r="B60" s="20" t="s">
        <v>62</v>
      </c>
      <c r="C60" s="21">
        <f>C41+C50+C55+C58+C59</f>
        <v>1112595646.3299999</v>
      </c>
      <c r="D60" s="21">
        <f>D41+D50+D55+D58+D59</f>
        <v>787428171.06000006</v>
      </c>
      <c r="E60" s="21">
        <f>E41+E50+E55+E58+E59</f>
        <v>1900023817.3899999</v>
      </c>
      <c r="F60" s="21">
        <f>F41+F50+F55+F58+F59</f>
        <v>1320163170.27</v>
      </c>
      <c r="G60" s="21">
        <f>G41+G50+G55+G58+G59</f>
        <v>1320163170.27</v>
      </c>
      <c r="H60" s="21">
        <f>+G60-C60</f>
        <v>207567523.94000006</v>
      </c>
    </row>
    <row r="61" spans="1:8" ht="5.0999999999999996" customHeight="1" x14ac:dyDescent="0.2">
      <c r="B61" s="22"/>
      <c r="C61" s="13"/>
      <c r="D61" s="13"/>
      <c r="E61" s="13"/>
      <c r="F61" s="13"/>
      <c r="G61" s="13"/>
      <c r="H61" s="13"/>
    </row>
    <row r="62" spans="1:8" x14ac:dyDescent="0.2">
      <c r="B62" s="20" t="s">
        <v>63</v>
      </c>
      <c r="C62" s="21">
        <f>SUM(C63)</f>
        <v>0</v>
      </c>
      <c r="D62" s="21">
        <f t="shared" ref="D62:G62" si="7">SUM(D63)</f>
        <v>0</v>
      </c>
      <c r="E62" s="21">
        <f>SUM(E63)</f>
        <v>0</v>
      </c>
      <c r="F62" s="21">
        <f t="shared" si="7"/>
        <v>0</v>
      </c>
      <c r="G62" s="21">
        <f t="shared" si="7"/>
        <v>0</v>
      </c>
      <c r="H62" s="13">
        <f>+G62-C62</f>
        <v>0</v>
      </c>
    </row>
    <row r="63" spans="1:8" x14ac:dyDescent="0.2">
      <c r="B63" s="18" t="s">
        <v>64</v>
      </c>
      <c r="C63" s="13"/>
      <c r="D63" s="13"/>
      <c r="E63" s="13"/>
      <c r="F63" s="13"/>
      <c r="G63" s="13"/>
      <c r="H63" s="13"/>
    </row>
    <row r="64" spans="1:8" ht="5.0999999999999996" customHeight="1" x14ac:dyDescent="0.2">
      <c r="B64" s="22"/>
      <c r="C64" s="13"/>
      <c r="D64" s="13"/>
      <c r="E64" s="13"/>
      <c r="F64" s="13"/>
      <c r="G64" s="13"/>
      <c r="H64" s="21"/>
    </row>
    <row r="65" spans="2:8" x14ac:dyDescent="0.2">
      <c r="B65" s="20" t="s">
        <v>65</v>
      </c>
      <c r="C65" s="21">
        <f>C37+C60+C62</f>
        <v>4571878487.4299994</v>
      </c>
      <c r="D65" s="21">
        <f>D37+D60+D62</f>
        <v>878261551.23000014</v>
      </c>
      <c r="E65" s="21">
        <f>E37+E60+E62</f>
        <v>5450140038.6599998</v>
      </c>
      <c r="F65" s="21">
        <f>F37+F60+F62</f>
        <v>4329767177.8699989</v>
      </c>
      <c r="G65" s="21">
        <f>G37+G60+G62</f>
        <v>4329767177.8699989</v>
      </c>
      <c r="H65" s="21">
        <f>+G65-C65</f>
        <v>-242111309.56000042</v>
      </c>
    </row>
    <row r="66" spans="2:8" ht="5.0999999999999996" customHeight="1" x14ac:dyDescent="0.2">
      <c r="B66" s="22"/>
      <c r="C66" s="13"/>
      <c r="D66" s="13"/>
      <c r="E66" s="13"/>
      <c r="F66" s="13"/>
      <c r="G66" s="13"/>
      <c r="H66" s="13"/>
    </row>
    <row r="67" spans="2:8" x14ac:dyDescent="0.2">
      <c r="B67" s="20" t="s">
        <v>66</v>
      </c>
      <c r="C67" s="13"/>
      <c r="D67" s="13"/>
      <c r="E67" s="13"/>
      <c r="F67" s="13"/>
      <c r="G67" s="13"/>
      <c r="H67" s="13"/>
    </row>
    <row r="68" spans="2:8" x14ac:dyDescent="0.2">
      <c r="B68" s="30" t="s">
        <v>67</v>
      </c>
      <c r="C68" s="13"/>
      <c r="D68" s="13"/>
      <c r="E68" s="13"/>
      <c r="F68" s="13"/>
      <c r="G68" s="13"/>
      <c r="H68" s="13"/>
    </row>
    <row r="69" spans="2:8" x14ac:dyDescent="0.2">
      <c r="B69" s="30" t="s">
        <v>68</v>
      </c>
      <c r="C69" s="13"/>
      <c r="D69" s="13"/>
      <c r="E69" s="13"/>
      <c r="F69" s="13"/>
      <c r="G69" s="13"/>
      <c r="H69" s="13"/>
    </row>
    <row r="70" spans="2:8" x14ac:dyDescent="0.2">
      <c r="B70" s="23" t="s">
        <v>69</v>
      </c>
      <c r="C70" s="21">
        <f>C68+C69</f>
        <v>0</v>
      </c>
      <c r="D70" s="21">
        <f t="shared" ref="D70:G70" si="8">D68+D69</f>
        <v>0</v>
      </c>
      <c r="E70" s="21">
        <f t="shared" si="8"/>
        <v>0</v>
      </c>
      <c r="F70" s="21">
        <f t="shared" si="8"/>
        <v>0</v>
      </c>
      <c r="G70" s="21">
        <f t="shared" si="8"/>
        <v>0</v>
      </c>
      <c r="H70" s="21">
        <f>+G70-C70</f>
        <v>0</v>
      </c>
    </row>
    <row r="71" spans="2:8" ht="5.0999999999999996" customHeight="1" x14ac:dyDescent="0.2">
      <c r="B71" s="24"/>
      <c r="C71" s="25"/>
      <c r="D71" s="25"/>
      <c r="E71" s="25"/>
      <c r="F71" s="25"/>
      <c r="G71" s="25"/>
      <c r="H71" s="25"/>
    </row>
    <row r="72" spans="2:8" x14ac:dyDescent="0.2">
      <c r="B72" s="14"/>
      <c r="C72" s="14"/>
      <c r="D72" s="14"/>
      <c r="E72" s="14"/>
      <c r="F72" s="14"/>
      <c r="G72" s="14"/>
      <c r="H72" s="14"/>
    </row>
    <row r="73" spans="2:8" x14ac:dyDescent="0.2">
      <c r="C73" s="27"/>
      <c r="G73" s="17"/>
    </row>
    <row r="74" spans="2:8" x14ac:dyDescent="0.2">
      <c r="C74" s="17"/>
      <c r="D74" s="17"/>
    </row>
  </sheetData>
  <mergeCells count="2">
    <mergeCell ref="B1:H1"/>
    <mergeCell ref="C2:G2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2017-01-11T17:22:08Z</dcterms:created>
  <dcterms:modified xsi:type="dcterms:W3CDTF">2018-01-17T14:41:54Z</dcterms:modified>
</cp:coreProperties>
</file>